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035" windowHeight="77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<sst xmlns="http://schemas.openxmlformats.org/spreadsheetml/2006/main" count="10" uniqueCount="10">
  <si>
    <t>混合比</t>
  </si>
  <si>
    <t>燃温（K）</t>
  </si>
  <si>
    <t>燃料生成焓（KJ/KG)</t>
  </si>
  <si>
    <t>产物生成焓(KJ/KG)</t>
  </si>
  <si>
    <t>燃烧热(KJ/KG)</t>
  </si>
  <si>
    <t>燃烧热绝对值</t>
  </si>
  <si>
    <t>卡诺循环效率</t>
  </si>
  <si>
    <t>输出的最大机械能(KJ/KG)</t>
  </si>
  <si>
    <t>提供7kW功率输出每秒消耗的燃料质量（KG）</t>
  </si>
  <si>
    <t>比冲（s）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</si>
</sst>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18" fillId="28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20" borderId="5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0" fontId="11" fillId="14" borderId="3" applyNumberFormat="0" applyAlignment="0" applyProtection="0">
      <alignment vertical="center"/>
    </xf>
    <xf numFmtId="0" fontId="3" fillId="6" borderId="1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燃温（K）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xVal>
            <c:numRef>
              <c:f>Sheet1!$A$2:$A$11</c:f>
              <c:numCache>
                <c:formatCode>General</c:formatCode>
                <c:ptCount val="10"/>
                <c:pt idx="0">
                  <c:v>2.5</c:v>
                </c:pt>
                <c:pt idx="1">
                  <c:v>2</c:v>
                </c:pt>
                <c:pt idx="2">
                  <c:v>1.5</c:v>
                </c:pt>
                <c:pt idx="3">
                  <c:v>1.2</c:v>
                </c:pt>
                <c:pt idx="4">
                  <c:v>1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</c:numCache>
            </c:numRef>
          </c:xVal>
          <c:yVal>
            <c:numRef>
              <c:f>Sheet1!$B$2:$B$11</c:f>
              <c:numCache>
                <c:formatCode>General</c:formatCode>
                <c:ptCount val="10"/>
                <c:pt idx="0">
                  <c:v>3679</c:v>
                </c:pt>
                <c:pt idx="1">
                  <c:v>3364</c:v>
                </c:pt>
                <c:pt idx="2">
                  <c:v>2535</c:v>
                </c:pt>
                <c:pt idx="3">
                  <c:v>1795</c:v>
                </c:pt>
                <c:pt idx="4">
                  <c:v>1577</c:v>
                </c:pt>
                <c:pt idx="5">
                  <c:v>1383</c:v>
                </c:pt>
                <c:pt idx="6">
                  <c:v>1327</c:v>
                </c:pt>
                <c:pt idx="7">
                  <c:v>1276</c:v>
                </c:pt>
                <c:pt idx="8">
                  <c:v>1226</c:v>
                </c:pt>
                <c:pt idx="9">
                  <c:v>1172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Sheet1!$F$1</c:f>
              <c:strCache>
                <c:ptCount val="1"/>
                <c:pt idx="0">
                  <c:v>燃烧热绝对值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elete val="1"/>
          </c:dLbls>
          <c:xVal>
            <c:numRef>
              <c:f>Sheet1!$A$2:$A$11</c:f>
              <c:numCache>
                <c:formatCode>General</c:formatCode>
                <c:ptCount val="10"/>
                <c:pt idx="0">
                  <c:v>2.5</c:v>
                </c:pt>
                <c:pt idx="1">
                  <c:v>2</c:v>
                </c:pt>
                <c:pt idx="2">
                  <c:v>1.5</c:v>
                </c:pt>
                <c:pt idx="3">
                  <c:v>1.2</c:v>
                </c:pt>
                <c:pt idx="4">
                  <c:v>1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</c:numCache>
            </c:numRef>
          </c:xVal>
          <c:yVal>
            <c:numRef>
              <c:f>Sheet1!$F$2:$F$11</c:f>
              <c:numCache>
                <c:formatCode>General</c:formatCode>
                <c:ptCount val="10"/>
                <c:pt idx="0">
                  <c:v>7969</c:v>
                </c:pt>
                <c:pt idx="1">
                  <c:v>6771</c:v>
                </c:pt>
                <c:pt idx="2">
                  <c:v>4747</c:v>
                </c:pt>
                <c:pt idx="3">
                  <c:v>2790</c:v>
                </c:pt>
                <c:pt idx="4">
                  <c:v>2682</c:v>
                </c:pt>
                <c:pt idx="5">
                  <c:v>1980</c:v>
                </c:pt>
                <c:pt idx="6">
                  <c:v>1623</c:v>
                </c:pt>
                <c:pt idx="7">
                  <c:v>1256</c:v>
                </c:pt>
                <c:pt idx="8">
                  <c:v>720</c:v>
                </c:pt>
                <c:pt idx="9">
                  <c:v>128</c:v>
                </c:pt>
              </c:numCache>
            </c:numRef>
          </c:yVal>
          <c:smooth val="1"/>
        </c:ser>
        <c:ser>
          <c:idx val="6"/>
          <c:order val="2"/>
          <c:tx>
            <c:strRef>
              <c:f>Sheet1!$H$1</c:f>
              <c:strCache>
                <c:ptCount val="1"/>
                <c:pt idx="0">
                  <c:v>输出的最大机械能(KJ/KG)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Lbls>
            <c:delete val="1"/>
          </c:dLbls>
          <c:xVal>
            <c:numRef>
              <c:f>Sheet1!$A$2:$A$11</c:f>
              <c:numCache>
                <c:formatCode>General</c:formatCode>
                <c:ptCount val="10"/>
                <c:pt idx="0">
                  <c:v>2.5</c:v>
                </c:pt>
                <c:pt idx="1">
                  <c:v>2</c:v>
                </c:pt>
                <c:pt idx="2">
                  <c:v>1.5</c:v>
                </c:pt>
                <c:pt idx="3">
                  <c:v>1.2</c:v>
                </c:pt>
                <c:pt idx="4">
                  <c:v>1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</c:numCache>
            </c:numRef>
          </c:xVal>
          <c:yVal>
            <c:numRef>
              <c:f>Sheet1!$H$2:$H$11</c:f>
              <c:numCache>
                <c:formatCode>General</c:formatCode>
                <c:ptCount val="10"/>
                <c:pt idx="0">
                  <c:v>7334.33922261484</c:v>
                </c:pt>
                <c:pt idx="1">
                  <c:v>6181.25475624257</c:v>
                </c:pt>
                <c:pt idx="2">
                  <c:v>4198.33293885602</c:v>
                </c:pt>
                <c:pt idx="3">
                  <c:v>2334.58495821727</c:v>
                </c:pt>
                <c:pt idx="4">
                  <c:v>2183.69562460368</c:v>
                </c:pt>
                <c:pt idx="5">
                  <c:v>1560.52060737527</c:v>
                </c:pt>
                <c:pt idx="6">
                  <c:v>1264.64355689525</c:v>
                </c:pt>
                <c:pt idx="7">
                  <c:v>967.592476489028</c:v>
                </c:pt>
                <c:pt idx="8">
                  <c:v>547.928221859706</c:v>
                </c:pt>
                <c:pt idx="9">
                  <c:v>96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7663444"/>
        <c:axId val="917433358"/>
      </c:scatterChart>
      <c:valAx>
        <c:axId val="4376634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917433358"/>
        <c:crosses val="autoZero"/>
        <c:crossBetween val="midCat"/>
      </c:valAx>
      <c:valAx>
        <c:axId val="91743335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376634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>
        <c:manualLayout>
          <c:layoutTarget val="inner"/>
          <c:xMode val="edge"/>
          <c:yMode val="edge"/>
          <c:x val="0.101264767199444"/>
          <c:y val="0.187592319054653"/>
          <c:w val="0.894565670604586"/>
          <c:h val="0.693353028064993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xVal>
            <c:numRef>
              <c:f>Sheet1!$A$2:$A$11</c:f>
              <c:numCache>
                <c:formatCode>General</c:formatCode>
                <c:ptCount val="10"/>
                <c:pt idx="0">
                  <c:v>2.5</c:v>
                </c:pt>
                <c:pt idx="1">
                  <c:v>2</c:v>
                </c:pt>
                <c:pt idx="2">
                  <c:v>1.5</c:v>
                </c:pt>
                <c:pt idx="3">
                  <c:v>1.2</c:v>
                </c:pt>
                <c:pt idx="4">
                  <c:v>1</c:v>
                </c:pt>
                <c:pt idx="5">
                  <c:v>0.8</c:v>
                </c:pt>
                <c:pt idx="6">
                  <c:v>0.7</c:v>
                </c:pt>
                <c:pt idx="7">
                  <c:v>0.6</c:v>
                </c:pt>
                <c:pt idx="8">
                  <c:v>0.5</c:v>
                </c:pt>
                <c:pt idx="9">
                  <c:v>0.4</c:v>
                </c:pt>
              </c:numCache>
            </c:numRef>
          </c:xVal>
          <c:yVal>
            <c:numRef>
              <c:f>Sheet1!$J$2:$J$11</c:f>
              <c:numCache>
                <c:formatCode>General</c:formatCode>
                <c:ptCount val="10"/>
                <c:pt idx="0">
                  <c:v>289.619682763517</c:v>
                </c:pt>
                <c:pt idx="1">
                  <c:v>289.568176735698</c:v>
                </c:pt>
                <c:pt idx="2">
                  <c:v>289.413552546682</c:v>
                </c:pt>
                <c:pt idx="3">
                  <c:v>289.029476436811</c:v>
                </c:pt>
                <c:pt idx="4">
                  <c:v>288.969785692705</c:v>
                </c:pt>
                <c:pt idx="5">
                  <c:v>288.601525185192</c:v>
                </c:pt>
                <c:pt idx="6">
                  <c:v>288.300312651417</c:v>
                </c:pt>
                <c:pt idx="7">
                  <c:v>287.813924373824</c:v>
                </c:pt>
                <c:pt idx="8">
                  <c:v>286.239279856308</c:v>
                </c:pt>
                <c:pt idx="9">
                  <c:v>270.194423300971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336592"/>
        <c:axId val="278690323"/>
      </c:scatterChart>
      <c:valAx>
        <c:axId val="909336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78690323"/>
        <c:crosses val="autoZero"/>
        <c:crossBetween val="midCat"/>
      </c:valAx>
      <c:valAx>
        <c:axId val="2786903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909336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1414780</xdr:colOff>
      <xdr:row>13</xdr:row>
      <xdr:rowOff>123825</xdr:rowOff>
    </xdr:from>
    <xdr:to>
      <xdr:col>7</xdr:col>
      <xdr:colOff>1633855</xdr:colOff>
      <xdr:row>29</xdr:row>
      <xdr:rowOff>123825</xdr:rowOff>
    </xdr:to>
    <xdr:graphicFrame>
      <xdr:nvGraphicFramePr>
        <xdr:cNvPr id="2" name="图表 1"/>
        <xdr:cNvGraphicFramePr/>
      </xdr:nvGraphicFramePr>
      <xdr:xfrm>
        <a:off x="4157980" y="2352675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628650</xdr:colOff>
      <xdr:row>11</xdr:row>
      <xdr:rowOff>34925</xdr:rowOff>
    </xdr:from>
    <xdr:to>
      <xdr:col>11</xdr:col>
      <xdr:colOff>428625</xdr:colOff>
      <xdr:row>27</xdr:row>
      <xdr:rowOff>34925</xdr:rowOff>
    </xdr:to>
    <xdr:graphicFrame>
      <xdr:nvGraphicFramePr>
        <xdr:cNvPr id="3" name="图表 2"/>
        <xdr:cNvGraphicFramePr/>
      </xdr:nvGraphicFramePr>
      <xdr:xfrm>
        <a:off x="9467850" y="1920875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topLeftCell="G1" workbookViewId="0">
      <selection activeCell="G12" sqref="G12"/>
    </sheetView>
  </sheetViews>
  <sheetFormatPr defaultColWidth="9" defaultRowHeight="13.5"/>
  <cols>
    <col min="3" max="3" width="18" customWidth="1"/>
    <col min="4" max="4" width="18.625" customWidth="1"/>
    <col min="5" max="6" width="12.875" customWidth="1"/>
    <col min="7" max="7" width="12.75" customWidth="1"/>
    <col min="8" max="8" width="22.875" customWidth="1"/>
    <col min="9" max="9" width="41" customWidth="1"/>
    <col min="10" max="10" width="12.625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">
        <v>8</v>
      </c>
      <c r="J1" t="s">
        <v>9</v>
      </c>
      <c r="K1" s="2"/>
    </row>
    <row r="2" spans="1:10">
      <c r="A2">
        <v>2.5</v>
      </c>
      <c r="B2">
        <v>3679</v>
      </c>
      <c r="C2">
        <v>-561</v>
      </c>
      <c r="D2">
        <v>-8530</v>
      </c>
      <c r="E2">
        <f>D2-C2</f>
        <v>-7969</v>
      </c>
      <c r="F2">
        <f>ABS(E2)</f>
        <v>7969</v>
      </c>
      <c r="G2">
        <f>1-293/B2</f>
        <v>0.920358793150313</v>
      </c>
      <c r="H2">
        <f>-G2*E2</f>
        <v>7334.33922261484</v>
      </c>
      <c r="I2">
        <f>7/H2</f>
        <v>0.000954414540633199</v>
      </c>
      <c r="J2">
        <f>289.8961/(1+I2)</f>
        <v>289.619682763517</v>
      </c>
    </row>
    <row r="3" spans="1:10">
      <c r="A3">
        <v>2</v>
      </c>
      <c r="B3">
        <v>3364</v>
      </c>
      <c r="C3">
        <v>-654</v>
      </c>
      <c r="D3">
        <v>-7425</v>
      </c>
      <c r="E3">
        <f t="shared" ref="E3:E11" si="0">D3-C3</f>
        <v>-6771</v>
      </c>
      <c r="F3">
        <f t="shared" ref="F3:F11" si="1">ABS(E3)</f>
        <v>6771</v>
      </c>
      <c r="G3">
        <f t="shared" ref="G3:G11" si="2">1-293/B3</f>
        <v>0.912901307966706</v>
      </c>
      <c r="H3">
        <f t="shared" ref="H3:H11" si="3">-G3*E3</f>
        <v>6181.25475624257</v>
      </c>
      <c r="I3">
        <f t="shared" ref="I3:I11" si="4">7/H3</f>
        <v>0.0011324561559173</v>
      </c>
      <c r="J3">
        <f t="shared" ref="J3:J11" si="5">289.8961/(1+I3)</f>
        <v>289.568176735698</v>
      </c>
    </row>
    <row r="4" spans="1:10">
      <c r="A4">
        <v>1.5</v>
      </c>
      <c r="B4">
        <v>2535</v>
      </c>
      <c r="C4">
        <v>-785</v>
      </c>
      <c r="D4">
        <v>-5532</v>
      </c>
      <c r="E4">
        <f t="shared" si="0"/>
        <v>-4747</v>
      </c>
      <c r="F4">
        <f t="shared" si="1"/>
        <v>4747</v>
      </c>
      <c r="G4">
        <f t="shared" si="2"/>
        <v>0.884418145956608</v>
      </c>
      <c r="H4">
        <f t="shared" si="3"/>
        <v>4198.33293885602</v>
      </c>
      <c r="I4">
        <f t="shared" si="4"/>
        <v>0.00166732846154583</v>
      </c>
      <c r="J4">
        <f t="shared" si="5"/>
        <v>289.413552546682</v>
      </c>
    </row>
    <row r="5" spans="1:10">
      <c r="A5">
        <v>1.2</v>
      </c>
      <c r="B5">
        <v>1795</v>
      </c>
      <c r="C5">
        <v>-892</v>
      </c>
      <c r="D5">
        <v>-3682</v>
      </c>
      <c r="E5">
        <f t="shared" si="0"/>
        <v>-2790</v>
      </c>
      <c r="F5">
        <f t="shared" si="1"/>
        <v>2790</v>
      </c>
      <c r="G5">
        <f t="shared" si="2"/>
        <v>0.836768802228412</v>
      </c>
      <c r="H5">
        <f t="shared" si="3"/>
        <v>2334.58495821727</v>
      </c>
      <c r="I5">
        <f t="shared" si="4"/>
        <v>0.00299839163075278</v>
      </c>
      <c r="J5">
        <f t="shared" si="5"/>
        <v>289.029476436811</v>
      </c>
    </row>
    <row r="6" spans="1:10">
      <c r="A6">
        <v>1</v>
      </c>
      <c r="B6">
        <v>1577</v>
      </c>
      <c r="C6">
        <v>-981</v>
      </c>
      <c r="D6">
        <v>-3663</v>
      </c>
      <c r="E6">
        <f t="shared" si="0"/>
        <v>-2682</v>
      </c>
      <c r="F6">
        <f t="shared" si="1"/>
        <v>2682</v>
      </c>
      <c r="G6">
        <f t="shared" si="2"/>
        <v>0.814204185161699</v>
      </c>
      <c r="H6">
        <f t="shared" si="3"/>
        <v>2183.69562460368</v>
      </c>
      <c r="I6">
        <f t="shared" si="4"/>
        <v>0.00320557495336395</v>
      </c>
      <c r="J6">
        <f t="shared" si="5"/>
        <v>288.969785692705</v>
      </c>
    </row>
    <row r="7" spans="1:10">
      <c r="A7">
        <v>0.8</v>
      </c>
      <c r="B7">
        <v>1383</v>
      </c>
      <c r="C7">
        <v>-1090</v>
      </c>
      <c r="D7">
        <v>-3070</v>
      </c>
      <c r="E7">
        <f t="shared" si="0"/>
        <v>-1980</v>
      </c>
      <c r="F7">
        <f t="shared" si="1"/>
        <v>1980</v>
      </c>
      <c r="G7">
        <f t="shared" si="2"/>
        <v>0.788141720896602</v>
      </c>
      <c r="H7">
        <f t="shared" si="3"/>
        <v>1560.52060737527</v>
      </c>
      <c r="I7">
        <f t="shared" si="4"/>
        <v>0.00448568251320545</v>
      </c>
      <c r="J7">
        <f t="shared" si="5"/>
        <v>288.601525185192</v>
      </c>
    </row>
    <row r="8" spans="1:10">
      <c r="A8">
        <v>0.7</v>
      </c>
      <c r="B8">
        <v>1327</v>
      </c>
      <c r="C8">
        <v>-1155</v>
      </c>
      <c r="D8">
        <v>-2778</v>
      </c>
      <c r="E8">
        <f t="shared" si="0"/>
        <v>-1623</v>
      </c>
      <c r="F8">
        <f t="shared" si="1"/>
        <v>1623</v>
      </c>
      <c r="G8">
        <f t="shared" si="2"/>
        <v>0.779201205727204</v>
      </c>
      <c r="H8">
        <f t="shared" si="3"/>
        <v>1264.64355689525</v>
      </c>
      <c r="I8">
        <f t="shared" si="4"/>
        <v>0.00553515649673277</v>
      </c>
      <c r="J8">
        <f t="shared" si="5"/>
        <v>288.300312651417</v>
      </c>
    </row>
    <row r="9" spans="1:10">
      <c r="A9">
        <v>0.6</v>
      </c>
      <c r="B9">
        <v>1276</v>
      </c>
      <c r="C9">
        <v>-1227</v>
      </c>
      <c r="D9">
        <v>-2483</v>
      </c>
      <c r="E9">
        <f t="shared" si="0"/>
        <v>-1256</v>
      </c>
      <c r="F9">
        <f t="shared" si="1"/>
        <v>1256</v>
      </c>
      <c r="G9">
        <f t="shared" si="2"/>
        <v>0.770376175548589</v>
      </c>
      <c r="H9">
        <f t="shared" si="3"/>
        <v>967.592476489028</v>
      </c>
      <c r="I9">
        <f t="shared" si="4"/>
        <v>0.0072344506288432</v>
      </c>
      <c r="J9">
        <f t="shared" si="5"/>
        <v>287.813924373824</v>
      </c>
    </row>
    <row r="10" spans="1:10">
      <c r="A10">
        <v>0.5</v>
      </c>
      <c r="B10">
        <v>1226</v>
      </c>
      <c r="C10">
        <v>-1309</v>
      </c>
      <c r="D10">
        <v>-2029</v>
      </c>
      <c r="E10">
        <f t="shared" si="0"/>
        <v>-720</v>
      </c>
      <c r="F10">
        <f t="shared" si="1"/>
        <v>720</v>
      </c>
      <c r="G10">
        <f t="shared" si="2"/>
        <v>0.761011419249592</v>
      </c>
      <c r="H10">
        <f t="shared" si="3"/>
        <v>547.928221859706</v>
      </c>
      <c r="I10">
        <f t="shared" si="4"/>
        <v>0.0127753959747529</v>
      </c>
      <c r="J10">
        <f t="shared" si="5"/>
        <v>286.239279856308</v>
      </c>
    </row>
    <row r="11" spans="1:10">
      <c r="A11">
        <v>0.4</v>
      </c>
      <c r="B11">
        <v>1172</v>
      </c>
      <c r="C11">
        <v>-1402</v>
      </c>
      <c r="D11">
        <v>-1530</v>
      </c>
      <c r="E11">
        <f t="shared" si="0"/>
        <v>-128</v>
      </c>
      <c r="F11">
        <f t="shared" si="1"/>
        <v>128</v>
      </c>
      <c r="G11">
        <f t="shared" si="2"/>
        <v>0.75</v>
      </c>
      <c r="H11">
        <f t="shared" si="3"/>
        <v>96</v>
      </c>
      <c r="I11">
        <f t="shared" si="4"/>
        <v>0.0729166666666667</v>
      </c>
      <c r="J11">
        <f t="shared" si="5"/>
        <v>270.194423300971</v>
      </c>
    </row>
  </sheetData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L19" sqref="A1:L19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xing</dc:creator>
  <cp:lastModifiedBy>透镜</cp:lastModifiedBy>
  <dcterms:created xsi:type="dcterms:W3CDTF">2019-06-13T07:42:00Z</dcterms:created>
  <dcterms:modified xsi:type="dcterms:W3CDTF">2019-06-13T14:27:32Z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